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BA粗利計算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sz val="10"/>
    </font>
    <font>
      <sz val="1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FFF9E6"/>
      </patternFill>
    </fill>
    <fill>
      <patternFill patternType="solid">
        <fgColor rgb="00E8F0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164" fontId="0" fillId="3" borderId="1" pivotButton="0" quotePrefix="0" xfId="0"/>
    <xf numFmtId="3" fontId="0" fillId="4" borderId="1" pivotButton="0" quotePrefix="0" xfId="0"/>
    <xf numFmtId="164" fontId="0" fillId="4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  <col width="10" customWidth="1" min="14" max="14"/>
  </cols>
  <sheetData>
    <row r="1">
      <c r="A1" s="1" t="inlineStr">
        <is>
          <t>商品名</t>
        </is>
      </c>
      <c r="B1" s="1" t="inlineStr">
        <is>
          <t>売価(円)</t>
        </is>
      </c>
      <c r="C1" s="1" t="inlineStr">
        <is>
          <t>原価(円)</t>
        </is>
      </c>
      <c r="D1" s="1" t="inlineStr">
        <is>
          <t>販売手数料率</t>
        </is>
      </c>
      <c r="E1" s="1" t="inlineStr">
        <is>
          <t>FBA配送代行(円)</t>
        </is>
      </c>
      <c r="F1" s="1" t="inlineStr">
        <is>
          <t>月額保管料(円)</t>
        </is>
      </c>
      <c r="G1" s="1" t="inlineStr">
        <is>
          <t>月の販売数(個)</t>
        </is>
      </c>
      <c r="H1" s="1" t="inlineStr">
        <is>
          <t>広告費(月・円)</t>
        </is>
      </c>
      <c r="I1" s="1" t="inlineStr">
        <is>
          <t>広告経由の割合</t>
        </is>
      </c>
      <c r="J1" s="1" t="inlineStr">
        <is>
          <t>販売手数料(円)</t>
        </is>
      </c>
      <c r="K1" s="1" t="inlineStr">
        <is>
          <t>保管料/個(円)</t>
        </is>
      </c>
      <c r="L1" s="1" t="inlineStr">
        <is>
          <t>広告費/個(円)</t>
        </is>
      </c>
      <c r="M1" s="1" t="inlineStr">
        <is>
          <t>粗利/個(円)</t>
        </is>
      </c>
      <c r="N1" s="1" t="inlineStr">
        <is>
          <t>粗利率</t>
        </is>
      </c>
    </row>
    <row r="2">
      <c r="A2" s="2" t="inlineStr">
        <is>
          <t>例：A4収納ケース</t>
        </is>
      </c>
      <c r="B2" s="3" t="n">
        <v>2980</v>
      </c>
      <c r="C2" s="3" t="n">
        <v>900</v>
      </c>
      <c r="D2" s="4" t="n">
        <v>0.15</v>
      </c>
      <c r="E2" s="3" t="n">
        <v>400</v>
      </c>
      <c r="F2" s="3" t="n">
        <v>60</v>
      </c>
      <c r="G2" s="2" t="n">
        <v>40</v>
      </c>
      <c r="H2" s="3" t="n">
        <v>12000</v>
      </c>
      <c r="I2" s="4" t="n">
        <v>0.5</v>
      </c>
      <c r="J2" s="5">
        <f>B2*D2</f>
        <v/>
      </c>
      <c r="K2" s="5">
        <f>F2/G2</f>
        <v/>
      </c>
      <c r="L2" s="5">
        <f>H2/(G2*I2)</f>
        <v/>
      </c>
      <c r="M2" s="5">
        <f>B2-C2-J2-E2-K2-L2</f>
        <v/>
      </c>
      <c r="N2" s="6">
        <f>M2/B2</f>
        <v/>
      </c>
    </row>
    <row r="3">
      <c r="A3" s="7" t="n"/>
      <c r="B3" s="8" t="n"/>
      <c r="C3" s="8" t="n"/>
      <c r="D3" s="9" t="n"/>
      <c r="E3" s="8" t="n"/>
      <c r="F3" s="8" t="n"/>
      <c r="G3" s="7" t="n"/>
      <c r="H3" s="8" t="n"/>
      <c r="I3" s="9" t="n"/>
      <c r="J3" s="8">
        <f>IF(B3="","",B3*D3)</f>
        <v/>
      </c>
      <c r="K3" s="8">
        <f>IF(OR(G3="",G3=0),"",F3/G3)</f>
        <v/>
      </c>
      <c r="L3" s="8">
        <f>IF(OR(G3="",I3="",G3*I3=0),"",H3/(G3*I3))</f>
        <v/>
      </c>
      <c r="M3" s="8">
        <f>IF(B3="","",B3-C3-J3-E3-K3-L3)</f>
        <v/>
      </c>
      <c r="N3" s="9">
        <f>IF(OR(B3="",B3=0),"",M3/B3)</f>
        <v/>
      </c>
    </row>
    <row r="4">
      <c r="A4" s="7" t="n"/>
      <c r="B4" s="8" t="n"/>
      <c r="C4" s="8" t="n"/>
      <c r="D4" s="9" t="n"/>
      <c r="E4" s="8" t="n"/>
      <c r="F4" s="8" t="n"/>
      <c r="G4" s="7" t="n"/>
      <c r="H4" s="8" t="n"/>
      <c r="I4" s="9" t="n"/>
      <c r="J4" s="8">
        <f>IF(B4="","",B4*D4)</f>
        <v/>
      </c>
      <c r="K4" s="8">
        <f>IF(OR(G4="",G4=0),"",F4/G4)</f>
        <v/>
      </c>
      <c r="L4" s="8">
        <f>IF(OR(G4="",I4="",G4*I4=0),"",H4/(G4*I4))</f>
        <v/>
      </c>
      <c r="M4" s="8">
        <f>IF(B4="","",B4-C4-J4-E4-K4-L4)</f>
        <v/>
      </c>
      <c r="N4" s="9">
        <f>IF(OR(B4="",B4=0),"",M4/B4)</f>
        <v/>
      </c>
    </row>
    <row r="5">
      <c r="A5" s="7" t="n"/>
      <c r="B5" s="8" t="n"/>
      <c r="C5" s="8" t="n"/>
      <c r="D5" s="9" t="n"/>
      <c r="E5" s="8" t="n"/>
      <c r="F5" s="8" t="n"/>
      <c r="G5" s="7" t="n"/>
      <c r="H5" s="8" t="n"/>
      <c r="I5" s="9" t="n"/>
      <c r="J5" s="8">
        <f>IF(B5="","",B5*D5)</f>
        <v/>
      </c>
      <c r="K5" s="8">
        <f>IF(OR(G5="",G5=0),"",F5/G5)</f>
        <v/>
      </c>
      <c r="L5" s="8">
        <f>IF(OR(G5="",I5="",G5*I5=0),"",H5/(G5*I5))</f>
        <v/>
      </c>
      <c r="M5" s="8">
        <f>IF(B5="","",B5-C5-J5-E5-K5-L5)</f>
        <v/>
      </c>
      <c r="N5" s="9">
        <f>IF(OR(B5="",B5=0),"",M5/B5)</f>
        <v/>
      </c>
    </row>
    <row r="6">
      <c r="A6" s="7" t="n"/>
      <c r="B6" s="8" t="n"/>
      <c r="C6" s="8" t="n"/>
      <c r="D6" s="9" t="n"/>
      <c r="E6" s="8" t="n"/>
      <c r="F6" s="8" t="n"/>
      <c r="G6" s="7" t="n"/>
      <c r="H6" s="8" t="n"/>
      <c r="I6" s="9" t="n"/>
      <c r="J6" s="8">
        <f>IF(B6="","",B6*D6)</f>
        <v/>
      </c>
      <c r="K6" s="8">
        <f>IF(OR(G6="",G6=0),"",F6/G6)</f>
        <v/>
      </c>
      <c r="L6" s="8">
        <f>IF(OR(G6="",I6="",G6*I6=0),"",H6/(G6*I6))</f>
        <v/>
      </c>
      <c r="M6" s="8">
        <f>IF(B6="","",B6-C6-J6-E6-K6-L6)</f>
        <v/>
      </c>
      <c r="N6" s="9">
        <f>IF(OR(B6="",B6=0),"",M6/B6)</f>
        <v/>
      </c>
    </row>
    <row r="7">
      <c r="A7" s="7" t="n"/>
      <c r="B7" s="8" t="n"/>
      <c r="C7" s="8" t="n"/>
      <c r="D7" s="9" t="n"/>
      <c r="E7" s="8" t="n"/>
      <c r="F7" s="8" t="n"/>
      <c r="G7" s="7" t="n"/>
      <c r="H7" s="8" t="n"/>
      <c r="I7" s="9" t="n"/>
      <c r="J7" s="8">
        <f>IF(B7="","",B7*D7)</f>
        <v/>
      </c>
      <c r="K7" s="8">
        <f>IF(OR(G7="",G7=0),"",F7/G7)</f>
        <v/>
      </c>
      <c r="L7" s="8">
        <f>IF(OR(G7="",I7="",G7*I7=0),"",H7/(G7*I7))</f>
        <v/>
      </c>
      <c r="M7" s="8">
        <f>IF(B7="","",B7-C7-J7-E7-K7-L7)</f>
        <v/>
      </c>
      <c r="N7" s="9">
        <f>IF(OR(B7="",B7=0),"",M7/B7)</f>
        <v/>
      </c>
    </row>
    <row r="8">
      <c r="A8" s="7" t="n"/>
      <c r="B8" s="8" t="n"/>
      <c r="C8" s="8" t="n"/>
      <c r="D8" s="9" t="n"/>
      <c r="E8" s="8" t="n"/>
      <c r="F8" s="8" t="n"/>
      <c r="G8" s="7" t="n"/>
      <c r="H8" s="8" t="n"/>
      <c r="I8" s="9" t="n"/>
      <c r="J8" s="8">
        <f>IF(B8="","",B8*D8)</f>
        <v/>
      </c>
      <c r="K8" s="8">
        <f>IF(OR(G8="",G8=0),"",F8/G8)</f>
        <v/>
      </c>
      <c r="L8" s="8">
        <f>IF(OR(G8="",I8="",G8*I8=0),"",H8/(G8*I8))</f>
        <v/>
      </c>
      <c r="M8" s="8">
        <f>IF(B8="","",B8-C8-J8-E8-K8-L8)</f>
        <v/>
      </c>
      <c r="N8" s="9">
        <f>IF(OR(B8="",B8=0),"",M8/B8)</f>
        <v/>
      </c>
    </row>
    <row r="9">
      <c r="A9" s="7" t="n"/>
      <c r="B9" s="8" t="n"/>
      <c r="C9" s="8" t="n"/>
      <c r="D9" s="9" t="n"/>
      <c r="E9" s="8" t="n"/>
      <c r="F9" s="8" t="n"/>
      <c r="G9" s="7" t="n"/>
      <c r="H9" s="8" t="n"/>
      <c r="I9" s="9" t="n"/>
      <c r="J9" s="8">
        <f>IF(B9="","",B9*D9)</f>
        <v/>
      </c>
      <c r="K9" s="8">
        <f>IF(OR(G9="",G9=0),"",F9/G9)</f>
        <v/>
      </c>
      <c r="L9" s="8">
        <f>IF(OR(G9="",I9="",G9*I9=0),"",H9/(G9*I9))</f>
        <v/>
      </c>
      <c r="M9" s="8">
        <f>IF(B9="","",B9-C9-J9-E9-K9-L9)</f>
        <v/>
      </c>
      <c r="N9" s="9">
        <f>IF(OR(B9="",B9=0),"",M9/B9)</f>
        <v/>
      </c>
    </row>
    <row r="10">
      <c r="A10" s="7" t="n"/>
      <c r="B10" s="8" t="n"/>
      <c r="C10" s="8" t="n"/>
      <c r="D10" s="9" t="n"/>
      <c r="E10" s="8" t="n"/>
      <c r="F10" s="8" t="n"/>
      <c r="G10" s="7" t="n"/>
      <c r="H10" s="8" t="n"/>
      <c r="I10" s="9" t="n"/>
      <c r="J10" s="8">
        <f>IF(B10="","",B10*D10)</f>
        <v/>
      </c>
      <c r="K10" s="8">
        <f>IF(OR(G10="",G10=0),"",F10/G10)</f>
        <v/>
      </c>
      <c r="L10" s="8">
        <f>IF(OR(G10="",I10="",G10*I10=0),"",H10/(G10*I10))</f>
        <v/>
      </c>
      <c r="M10" s="8">
        <f>IF(B10="","",B10-C10-J10-E10-K10-L10)</f>
        <v/>
      </c>
      <c r="N10" s="9">
        <f>IF(OR(B10="",B10=0),"",M10/B10)</f>
        <v/>
      </c>
    </row>
    <row r="11">
      <c r="A11" s="7" t="n"/>
      <c r="B11" s="8" t="n"/>
      <c r="C11" s="8" t="n"/>
      <c r="D11" s="9" t="n"/>
      <c r="E11" s="8" t="n"/>
      <c r="F11" s="8" t="n"/>
      <c r="G11" s="7" t="n"/>
      <c r="H11" s="8" t="n"/>
      <c r="I11" s="9" t="n"/>
      <c r="J11" s="8">
        <f>IF(B11="","",B11*D11)</f>
        <v/>
      </c>
      <c r="K11" s="8">
        <f>IF(OR(G11="",G11=0),"",F11/G11)</f>
        <v/>
      </c>
      <c r="L11" s="8">
        <f>IF(OR(G11="",I11="",G11*I11=0),"",H11/(G11*I11))</f>
        <v/>
      </c>
      <c r="M11" s="8">
        <f>IF(B11="","",B11-C11-J11-E11-K11-L11)</f>
        <v/>
      </c>
      <c r="N11" s="9">
        <f>IF(OR(B11="",B11=0),"",M11/B11)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0" t="inlineStr">
        <is>
          <t>FBA粗利計算シート（unipeace）</t>
        </is>
      </c>
    </row>
    <row r="2">
      <c r="A2" s="11" t="inlineStr"/>
    </row>
    <row r="3">
      <c r="A3" s="12" t="inlineStr">
        <is>
          <t>1. 「FBA粗利計算」シートの黄色いセル（A〜I列）に自分の商品の数字を入れる</t>
        </is>
      </c>
    </row>
    <row r="4">
      <c r="A4" s="12" t="inlineStr">
        <is>
          <t>2. J〜N列は自動計算。赤（マイナス）になったら、どの費用が重いかを確認</t>
        </is>
      </c>
    </row>
    <row r="5">
      <c r="A5" s="12" t="inlineStr">
        <is>
          <t>3. G列（月の販売数）を半分にして、赤字に変わるかを試す</t>
        </is>
      </c>
    </row>
    <row r="6">
      <c r="A6" s="12" t="inlineStr">
        <is>
          <t>4. I列（広告経由の割合）を変えると、広告費の負担が変わる</t>
        </is>
      </c>
    </row>
    <row r="7">
      <c r="A7" s="12" t="inlineStr"/>
    </row>
    <row r="8">
      <c r="A8" s="13" t="inlineStr">
        <is>
          <t>注意</t>
        </is>
      </c>
    </row>
    <row r="9">
      <c r="A9" s="12" t="inlineStr">
        <is>
          <t>・手数料率・配送代行手数料・保管料はAmazonの最新の料金表に置き換えてください</t>
        </is>
      </c>
    </row>
    <row r="10">
      <c r="A10" s="12" t="inlineStr">
        <is>
          <t>・このシートは判断の補助であり、実際の請求額を保証するものではありません</t>
        </is>
      </c>
    </row>
    <row r="11">
      <c r="A11" s="12" t="inlineStr">
        <is>
          <t>・2行目の例は仮の数字です。自分の商品で上書きしてください</t>
        </is>
      </c>
    </row>
    <row r="12">
      <c r="A12" s="12" t="inlineStr"/>
    </row>
    <row r="13">
      <c r="A13" s="11" t="inlineStr">
        <is>
          <t>出典・解説: https://unipeace.jp/fba-fee-simulation/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2026-10-27T18:51:42Z</dcterms:created>
  <dcterms:modified xmlns:dcterms="http://purl.org/dc/terms/" xmlns:xsi="http://www.w3.org/2001/XMLSchema-instance" xsi:type="dcterms:W3CDTF">2026-10-27T18:51:42Z</dcterms:modified>
</cp:coreProperties>
</file>